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度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<sst xmlns="http://schemas.openxmlformats.org/spreadsheetml/2006/main" count="44" uniqueCount="44">
  <si>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2021年度新湾街道各行政村（社区）党风廉政建设考核评分表</t>
  </si>
  <si>
    <t>制表单位：新湾街道纪工委</t>
  </si>
  <si>
    <t>考核类别</t>
  </si>
  <si>
    <t>平时成绩</t>
  </si>
  <si>
    <t>综合成绩</t>
  </si>
  <si>
    <t>一票   否决</t>
  </si>
  <si>
    <t>党风廉政综合得分</t>
  </si>
  <si>
    <t>三务公开评分</t>
  </si>
  <si>
    <t>纪检考核最终分</t>
  </si>
  <si>
    <t>行政村</t>
  </si>
  <si>
    <t>一季度</t>
  </si>
  <si>
    <t>二季度</t>
  </si>
  <si>
    <t>三季度</t>
  </si>
  <si>
    <t>四季度</t>
  </si>
  <si>
    <t>合计  得分</t>
  </si>
  <si>
    <r>
      <t>权重得分</t>
    </r>
    <r>
      <rPr>
        <b/>
        <sz val="10"/>
        <rFont val="宋体"/>
        <family val="0"/>
      </rPr>
      <t>(70%)</t>
    </r>
  </si>
  <si>
    <t>主体责任(50)</t>
  </si>
  <si>
    <t>监督责任(30)</t>
  </si>
  <si>
    <t>作风效能(20)</t>
  </si>
  <si>
    <t>合计得分</t>
  </si>
  <si>
    <t>权重得分(30%)</t>
  </si>
  <si>
    <t>落实领导责任</t>
  </si>
  <si>
    <t>严格考察推荐</t>
  </si>
  <si>
    <t>强化权力监督</t>
  </si>
  <si>
    <t>支持纪检工作</t>
  </si>
  <si>
    <t>请示报告</t>
  </si>
  <si>
    <t>聚焦主业</t>
  </si>
  <si>
    <t>队伍建设</t>
  </si>
  <si>
    <t>打造廉洁干事</t>
  </si>
  <si>
    <t>创造清廉氛围</t>
  </si>
  <si>
    <t>共和村</t>
  </si>
  <si>
    <t>共裕村</t>
  </si>
  <si>
    <t>共建村</t>
  </si>
  <si>
    <t>共兴村</t>
  </si>
  <si>
    <t>新南村</t>
  </si>
  <si>
    <t>三新村</t>
  </si>
  <si>
    <t>冯娄村</t>
  </si>
  <si>
    <t>建华村</t>
  </si>
  <si>
    <t>创新村</t>
  </si>
  <si>
    <t>创建村</t>
  </si>
  <si>
    <t>宏新村</t>
  </si>
  <si>
    <t>宏波村</t>
  </si>
  <si>
    <t>新北桥社区</t>
  </si>
  <si>
    <t>新宏社区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</si>
</sst>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 wrapText="1"/>
    </xf>
    <xf numFmtId="179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wrapText="1"/>
    </xf>
    <xf numFmtId="178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790575</xdr:colOff>
      <xdr:row>4</xdr:row>
      <xdr:rowOff>523875</xdr:rowOff>
    </xdr:to>
    <xdr:sp>
      <xdr:nvSpPr>
        <xdr:cNvPr id="1" name="Line 3"/>
        <xdr:cNvSpPr>
          <a:spLocks/>
        </xdr:cNvSpPr>
      </xdr:nvSpPr>
      <xdr:spPr>
        <a:xfrm>
          <a:off x="9525" y="609600"/>
          <a:ext cx="781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SheetLayoutView="100" workbookViewId="0" topLeftCell="A1">
      <selection activeCell="Z19" sqref="Z19"/>
    </sheetView>
  </sheetViews>
  <sheetFormatPr defaultColWidth="9.00390625" defaultRowHeight="14.25"/>
  <cols>
    <col min="1" max="1" width="10.75390625" style="1" customWidth="1"/>
    <col min="2" max="3" width="7.375" style="1" customWidth="1"/>
    <col min="4" max="4" width="8.125" style="1" customWidth="1"/>
    <col min="5" max="5" width="7.125" style="1" customWidth="1"/>
    <col min="6" max="6" width="8.25390625" style="1" customWidth="1"/>
    <col min="7" max="7" width="6.125" style="1" customWidth="1"/>
    <col min="8" max="8" width="5.875" style="2" customWidth="1"/>
    <col min="9" max="9" width="6.125" style="3" customWidth="1"/>
    <col min="10" max="10" width="6.50390625" style="4" customWidth="1"/>
    <col min="11" max="11" width="6.375" style="4" customWidth="1"/>
    <col min="12" max="12" width="6.625" style="5" customWidth="1"/>
    <col min="13" max="13" width="5.50390625" style="5" customWidth="1"/>
    <col min="14" max="14" width="5.125" style="6" customWidth="1"/>
    <col min="15" max="15" width="6.00390625" style="6" customWidth="1"/>
    <col min="16" max="17" width="5.50390625" style="5" customWidth="1"/>
    <col min="18" max="18" width="6.875" style="7" customWidth="1"/>
    <col min="19" max="19" width="5.25390625" style="8" customWidth="1"/>
    <col min="20" max="20" width="9.25390625" style="7" customWidth="1"/>
    <col min="21" max="21" width="7.125" style="9" customWidth="1"/>
    <col min="22" max="22" width="7.75390625" style="9" customWidth="1"/>
    <col min="23" max="16384" width="9.00390625" style="1" customWidth="1"/>
  </cols>
  <sheetData>
    <row r="1" spans="1:20" ht="32.25" customHeight="1">
      <c r="A1" s="10" t="s">
        <v>0</v>
      </c>
      <c r="B1" s="10"/>
      <c r="C1" s="10"/>
      <c r="D1" s="10"/>
      <c r="E1" s="10"/>
      <c r="F1" s="10"/>
      <c r="G1" s="10"/>
      <c r="H1" s="10"/>
      <c r="I1" s="26"/>
      <c r="J1" s="10"/>
      <c r="K1" s="10"/>
      <c r="L1" s="10"/>
      <c r="M1" s="10"/>
      <c r="N1" s="26"/>
      <c r="O1" s="26"/>
      <c r="P1" s="10"/>
      <c r="Q1" s="10"/>
      <c r="R1" s="10"/>
      <c r="S1" s="10"/>
      <c r="T1" s="10"/>
    </row>
    <row r="2" spans="1:20" ht="15.75" customHeight="1">
      <c r="A2" s="11" t="s">
        <v>1</v>
      </c>
      <c r="B2" s="11"/>
      <c r="C2" s="11"/>
      <c r="D2" s="11"/>
      <c r="E2" s="11"/>
      <c r="F2" s="11"/>
      <c r="G2" s="11"/>
      <c r="H2" s="12"/>
      <c r="I2" s="26"/>
      <c r="J2" s="10"/>
      <c r="K2" s="27"/>
      <c r="L2" s="27"/>
      <c r="M2" s="27"/>
      <c r="N2" s="28"/>
      <c r="O2" s="28"/>
      <c r="P2" s="27"/>
      <c r="Q2" s="27"/>
      <c r="R2" s="27"/>
      <c r="S2" s="27"/>
      <c r="T2" s="27"/>
    </row>
    <row r="3" spans="1:22" s="1" customFormat="1" ht="18" customHeight="1">
      <c r="A3" s="13" t="s">
        <v>2</v>
      </c>
      <c r="B3" s="14" t="s">
        <v>3</v>
      </c>
      <c r="C3" s="14"/>
      <c r="D3" s="14"/>
      <c r="E3" s="14"/>
      <c r="F3" s="14"/>
      <c r="G3" s="14"/>
      <c r="H3" s="14" t="s">
        <v>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36" t="s">
        <v>5</v>
      </c>
      <c r="T3" s="37" t="s">
        <v>6</v>
      </c>
      <c r="U3" s="38" t="s">
        <v>7</v>
      </c>
      <c r="V3" s="39" t="s">
        <v>8</v>
      </c>
    </row>
    <row r="4" spans="1:22" s="1" customFormat="1" ht="31.5" customHeight="1">
      <c r="A4" s="15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6"/>
      <c r="J4" s="16"/>
      <c r="K4" s="16"/>
      <c r="L4" s="16" t="s">
        <v>17</v>
      </c>
      <c r="M4" s="16"/>
      <c r="N4" s="16"/>
      <c r="O4" s="16" t="s">
        <v>18</v>
      </c>
      <c r="P4" s="16"/>
      <c r="Q4" s="17" t="s">
        <v>19</v>
      </c>
      <c r="R4" s="40" t="s">
        <v>20</v>
      </c>
      <c r="S4" s="41"/>
      <c r="T4" s="40"/>
      <c r="U4" s="42"/>
      <c r="V4" s="43"/>
    </row>
    <row r="5" spans="1:22" s="1" customFormat="1" ht="42.75">
      <c r="A5" s="15"/>
      <c r="B5" s="16"/>
      <c r="C5" s="16"/>
      <c r="D5" s="16"/>
      <c r="E5" s="16"/>
      <c r="F5" s="16"/>
      <c r="G5" s="16"/>
      <c r="H5" s="17" t="s">
        <v>21</v>
      </c>
      <c r="I5" s="16" t="s">
        <v>22</v>
      </c>
      <c r="J5" s="16" t="s">
        <v>23</v>
      </c>
      <c r="K5" s="16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29" t="s">
        <v>29</v>
      </c>
      <c r="Q5" s="17"/>
      <c r="R5" s="40"/>
      <c r="S5" s="41"/>
      <c r="T5" s="40"/>
      <c r="U5" s="42"/>
      <c r="V5" s="43"/>
    </row>
    <row r="6" spans="1:22" s="1" customFormat="1" ht="24.75" customHeight="1">
      <c r="A6" s="18" t="s">
        <v>30</v>
      </c>
      <c r="B6" s="19">
        <v>87.74464882943144</v>
      </c>
      <c r="C6" s="19">
        <v>80.14090909090909</v>
      </c>
      <c r="D6" s="19">
        <v>87.77423312883437</v>
      </c>
      <c r="E6" s="19">
        <v>83.12739726027397</v>
      </c>
      <c r="F6" s="19">
        <v>85.12739726027397</v>
      </c>
      <c r="G6" s="19">
        <f aca="true" t="shared" si="0" ref="G6:G19">F6*0.7</f>
        <v>59.58917808219177</v>
      </c>
      <c r="H6" s="20"/>
      <c r="I6" s="30"/>
      <c r="J6" s="31"/>
      <c r="K6" s="20"/>
      <c r="L6" s="20">
        <v>-2</v>
      </c>
      <c r="M6" s="20"/>
      <c r="N6" s="32"/>
      <c r="O6" s="30"/>
      <c r="P6" s="20"/>
      <c r="Q6" s="44">
        <f aca="true" t="shared" si="1" ref="Q6:Q19">P6+O6+N6+M6+L6+K6+J6+I6+H6</f>
        <v>-2</v>
      </c>
      <c r="R6" s="45">
        <f aca="true" t="shared" si="2" ref="R6:R19">30+Q6*0.3</f>
        <v>29.4</v>
      </c>
      <c r="S6" s="30"/>
      <c r="T6" s="45">
        <f aca="true" t="shared" si="3" ref="T6:T19">R6+G6</f>
        <v>88.98917808219177</v>
      </c>
      <c r="U6" s="46">
        <v>95.60795454545453</v>
      </c>
      <c r="V6" s="47">
        <f aca="true" t="shared" si="4" ref="V6:V19">T6*0.8+U6*0.2</f>
        <v>90.31293337484433</v>
      </c>
    </row>
    <row r="7" spans="1:22" s="1" customFormat="1" ht="24.75" customHeight="1">
      <c r="A7" s="18" t="s">
        <v>31</v>
      </c>
      <c r="B7" s="21">
        <v>96.7</v>
      </c>
      <c r="C7" s="21">
        <v>83.13863636363637</v>
      </c>
      <c r="D7" s="21">
        <v>98.7</v>
      </c>
      <c r="E7" s="21">
        <v>92.2904109589041</v>
      </c>
      <c r="F7" s="19">
        <f aca="true" t="shared" si="5" ref="F7:F19">SUM(B7:E7)/4</f>
        <v>92.70726183063512</v>
      </c>
      <c r="G7" s="19">
        <f t="shared" si="0"/>
        <v>64.89508328144458</v>
      </c>
      <c r="H7" s="20"/>
      <c r="I7" s="30"/>
      <c r="J7" s="31"/>
      <c r="K7" s="20"/>
      <c r="L7" s="20">
        <v>-2</v>
      </c>
      <c r="M7" s="20"/>
      <c r="N7" s="33"/>
      <c r="O7" s="30"/>
      <c r="P7" s="20"/>
      <c r="Q7" s="44">
        <f t="shared" si="1"/>
        <v>-2</v>
      </c>
      <c r="R7" s="45">
        <f t="shared" si="2"/>
        <v>29.4</v>
      </c>
      <c r="S7" s="30"/>
      <c r="T7" s="45">
        <f t="shared" si="3"/>
        <v>94.29508328144459</v>
      </c>
      <c r="U7" s="46">
        <v>96.73409090909091</v>
      </c>
      <c r="V7" s="47">
        <f t="shared" si="4"/>
        <v>94.78288480697385</v>
      </c>
    </row>
    <row r="8" spans="1:22" s="1" customFormat="1" ht="24.75" customHeight="1">
      <c r="A8" s="18" t="s">
        <v>32</v>
      </c>
      <c r="B8" s="21">
        <v>90.55719063545152</v>
      </c>
      <c r="C8" s="21">
        <v>95.19999999999999</v>
      </c>
      <c r="D8" s="21">
        <v>93.17300613496933</v>
      </c>
      <c r="E8" s="21">
        <v>87.57808219178082</v>
      </c>
      <c r="F8" s="19">
        <f t="shared" si="5"/>
        <v>91.62706974055041</v>
      </c>
      <c r="G8" s="19">
        <f t="shared" si="0"/>
        <v>64.13894881838529</v>
      </c>
      <c r="H8" s="20"/>
      <c r="I8" s="30">
        <v>-4</v>
      </c>
      <c r="J8" s="31"/>
      <c r="K8" s="20"/>
      <c r="L8" s="20"/>
      <c r="M8" s="20"/>
      <c r="N8" s="32"/>
      <c r="O8" s="30"/>
      <c r="P8" s="20">
        <v>2</v>
      </c>
      <c r="Q8" s="44">
        <f t="shared" si="1"/>
        <v>-2</v>
      </c>
      <c r="R8" s="45">
        <f t="shared" si="2"/>
        <v>29.4</v>
      </c>
      <c r="S8" s="30"/>
      <c r="T8" s="45">
        <f t="shared" si="3"/>
        <v>93.53894881838528</v>
      </c>
      <c r="U8" s="46">
        <v>98.72954545454546</v>
      </c>
      <c r="V8" s="47">
        <f t="shared" si="4"/>
        <v>94.57706814561732</v>
      </c>
    </row>
    <row r="9" spans="1:22" s="1" customFormat="1" ht="24.75" customHeight="1">
      <c r="A9" s="18" t="s">
        <v>33</v>
      </c>
      <c r="B9" s="21">
        <v>91.93411371237458</v>
      </c>
      <c r="C9" s="21">
        <v>91.5215909090909</v>
      </c>
      <c r="D9" s="21">
        <v>95.31411042944785</v>
      </c>
      <c r="E9" s="21">
        <v>76.09315068493152</v>
      </c>
      <c r="F9" s="19">
        <f t="shared" si="5"/>
        <v>88.71574143396121</v>
      </c>
      <c r="G9" s="19">
        <f t="shared" si="0"/>
        <v>62.10101900377285</v>
      </c>
      <c r="H9" s="20"/>
      <c r="I9" s="30"/>
      <c r="J9" s="31"/>
      <c r="K9" s="20"/>
      <c r="L9" s="20">
        <v>-2</v>
      </c>
      <c r="M9" s="20"/>
      <c r="N9" s="33"/>
      <c r="O9" s="30"/>
      <c r="P9" s="20"/>
      <c r="Q9" s="44">
        <f t="shared" si="1"/>
        <v>-2</v>
      </c>
      <c r="R9" s="45">
        <f t="shared" si="2"/>
        <v>29.4</v>
      </c>
      <c r="S9" s="30"/>
      <c r="T9" s="45">
        <f t="shared" si="3"/>
        <v>91.50101900377285</v>
      </c>
      <c r="U9" s="46">
        <v>97.94090909090909</v>
      </c>
      <c r="V9" s="47">
        <f t="shared" si="4"/>
        <v>92.7889970212001</v>
      </c>
    </row>
    <row r="10" spans="1:22" s="1" customFormat="1" ht="24.75" customHeight="1">
      <c r="A10" s="18" t="s">
        <v>34</v>
      </c>
      <c r="B10" s="21">
        <v>92.59414715719063</v>
      </c>
      <c r="C10" s="21">
        <v>89.35909090909091</v>
      </c>
      <c r="D10" s="21">
        <v>96.41840490797547</v>
      </c>
      <c r="E10" s="21">
        <v>87.4</v>
      </c>
      <c r="F10" s="19">
        <f t="shared" si="5"/>
        <v>91.44291074356425</v>
      </c>
      <c r="G10" s="19">
        <f t="shared" si="0"/>
        <v>64.01003752049498</v>
      </c>
      <c r="H10" s="20"/>
      <c r="I10" s="30"/>
      <c r="J10" s="31"/>
      <c r="K10" s="20"/>
      <c r="L10" s="20">
        <v>-2</v>
      </c>
      <c r="M10" s="20"/>
      <c r="N10" s="33"/>
      <c r="O10" s="30"/>
      <c r="P10" s="20">
        <v>2</v>
      </c>
      <c r="Q10" s="44">
        <f t="shared" si="1"/>
        <v>0</v>
      </c>
      <c r="R10" s="45">
        <f t="shared" si="2"/>
        <v>30</v>
      </c>
      <c r="S10" s="30"/>
      <c r="T10" s="45">
        <f t="shared" si="3"/>
        <v>94.01003752049498</v>
      </c>
      <c r="U10" s="46">
        <v>98.74772727272727</v>
      </c>
      <c r="V10" s="47">
        <f t="shared" si="4"/>
        <v>94.95757547094144</v>
      </c>
    </row>
    <row r="11" spans="1:22" s="1" customFormat="1" ht="24.75" customHeight="1">
      <c r="A11" s="18" t="s">
        <v>35</v>
      </c>
      <c r="B11" s="21">
        <v>88.40551839464884</v>
      </c>
      <c r="C11" s="21">
        <v>92.23181818181817</v>
      </c>
      <c r="D11" s="21">
        <v>91.89631901840491</v>
      </c>
      <c r="E11" s="21">
        <v>84.31780821917809</v>
      </c>
      <c r="F11" s="19">
        <f t="shared" si="5"/>
        <v>89.2128659535125</v>
      </c>
      <c r="G11" s="19">
        <f t="shared" si="0"/>
        <v>62.44900616745875</v>
      </c>
      <c r="H11" s="20"/>
      <c r="I11" s="30"/>
      <c r="J11" s="31">
        <v>-5</v>
      </c>
      <c r="K11" s="20"/>
      <c r="L11" s="20">
        <v>-2</v>
      </c>
      <c r="M11" s="20"/>
      <c r="N11" s="33"/>
      <c r="O11" s="30">
        <v>-10</v>
      </c>
      <c r="P11" s="20"/>
      <c r="Q11" s="44">
        <f t="shared" si="1"/>
        <v>-17</v>
      </c>
      <c r="R11" s="45">
        <f t="shared" si="2"/>
        <v>24.9</v>
      </c>
      <c r="S11" s="30">
        <v>-1</v>
      </c>
      <c r="T11" s="45">
        <f t="shared" si="3"/>
        <v>87.34900616745875</v>
      </c>
      <c r="U11" s="46">
        <v>97.00340909090909</v>
      </c>
      <c r="V11" s="47">
        <f t="shared" si="4"/>
        <v>89.27988675214883</v>
      </c>
    </row>
    <row r="12" spans="1:22" s="1" customFormat="1" ht="30.75" customHeight="1">
      <c r="A12" s="18" t="s">
        <v>36</v>
      </c>
      <c r="B12" s="21">
        <v>85.34214046822743</v>
      </c>
      <c r="C12" s="21">
        <v>90.65454545454546</v>
      </c>
      <c r="D12" s="21">
        <v>91.28282208588958</v>
      </c>
      <c r="E12" s="21">
        <v>90.06438356164384</v>
      </c>
      <c r="F12" s="19">
        <f t="shared" si="5"/>
        <v>89.33597289257656</v>
      </c>
      <c r="G12" s="19">
        <f t="shared" si="0"/>
        <v>62.53518102480359</v>
      </c>
      <c r="H12" s="20"/>
      <c r="I12" s="30"/>
      <c r="J12" s="31"/>
      <c r="K12" s="20"/>
      <c r="L12" s="20"/>
      <c r="M12" s="20"/>
      <c r="N12" s="33"/>
      <c r="O12" s="30"/>
      <c r="P12" s="20"/>
      <c r="Q12" s="44">
        <f t="shared" si="1"/>
        <v>0</v>
      </c>
      <c r="R12" s="45">
        <f t="shared" si="2"/>
        <v>30</v>
      </c>
      <c r="S12" s="30"/>
      <c r="T12" s="45">
        <f t="shared" si="3"/>
        <v>92.53518102480359</v>
      </c>
      <c r="U12" s="46">
        <v>97.68522727272727</v>
      </c>
      <c r="V12" s="47">
        <f t="shared" si="4"/>
        <v>93.56519027438833</v>
      </c>
    </row>
    <row r="13" spans="1:22" s="1" customFormat="1" ht="34.5" customHeight="1">
      <c r="A13" s="18" t="s">
        <v>37</v>
      </c>
      <c r="B13" s="21">
        <v>82.12575250836122</v>
      </c>
      <c r="C13" s="21">
        <v>85.69772727272726</v>
      </c>
      <c r="D13" s="21">
        <v>88.14233128834357</v>
      </c>
      <c r="E13" s="21">
        <v>80.80958904109589</v>
      </c>
      <c r="F13" s="19">
        <f t="shared" si="5"/>
        <v>84.19385002763198</v>
      </c>
      <c r="G13" s="19">
        <f t="shared" si="0"/>
        <v>58.93569501934238</v>
      </c>
      <c r="H13" s="20"/>
      <c r="I13" s="30"/>
      <c r="J13" s="31"/>
      <c r="K13" s="20"/>
      <c r="L13" s="20">
        <v>-2</v>
      </c>
      <c r="M13" s="20"/>
      <c r="N13" s="32"/>
      <c r="O13" s="30"/>
      <c r="P13" s="20">
        <v>2</v>
      </c>
      <c r="Q13" s="44">
        <f t="shared" si="1"/>
        <v>0</v>
      </c>
      <c r="R13" s="45">
        <f t="shared" si="2"/>
        <v>30</v>
      </c>
      <c r="S13" s="30"/>
      <c r="T13" s="45">
        <f t="shared" si="3"/>
        <v>88.93569501934238</v>
      </c>
      <c r="U13" s="46">
        <v>98.1159090909091</v>
      </c>
      <c r="V13" s="47">
        <f t="shared" si="4"/>
        <v>90.77173783365572</v>
      </c>
    </row>
    <row r="14" spans="1:22" s="1" customFormat="1" ht="24.75" customHeight="1">
      <c r="A14" s="18" t="s">
        <v>38</v>
      </c>
      <c r="B14" s="21">
        <v>88.36103678929766</v>
      </c>
      <c r="C14" s="21">
        <v>79.44545454545454</v>
      </c>
      <c r="D14" s="21">
        <v>91.26503067484663</v>
      </c>
      <c r="E14" s="21">
        <v>76.1013698630137</v>
      </c>
      <c r="F14" s="19">
        <f t="shared" si="5"/>
        <v>83.79322296815313</v>
      </c>
      <c r="G14" s="19">
        <f t="shared" si="0"/>
        <v>58.655256077707186</v>
      </c>
      <c r="H14" s="20"/>
      <c r="I14" s="30"/>
      <c r="J14" s="31"/>
      <c r="K14" s="20"/>
      <c r="L14" s="20">
        <v>-2</v>
      </c>
      <c r="M14" s="20"/>
      <c r="N14" s="30"/>
      <c r="O14" s="30"/>
      <c r="P14" s="20"/>
      <c r="Q14" s="44">
        <f t="shared" si="1"/>
        <v>-2</v>
      </c>
      <c r="R14" s="45">
        <f t="shared" si="2"/>
        <v>29.4</v>
      </c>
      <c r="S14" s="30"/>
      <c r="T14" s="45">
        <f t="shared" si="3"/>
        <v>88.05525607770718</v>
      </c>
      <c r="U14" s="46">
        <v>96.48409090909091</v>
      </c>
      <c r="V14" s="47">
        <f t="shared" si="4"/>
        <v>89.74102304398393</v>
      </c>
    </row>
    <row r="15" spans="1:22" s="1" customFormat="1" ht="24.75" customHeight="1">
      <c r="A15" s="18" t="s">
        <v>39</v>
      </c>
      <c r="B15" s="21">
        <v>91.53829431438128</v>
      </c>
      <c r="C15" s="21">
        <v>85.68068181818181</v>
      </c>
      <c r="D15" s="21">
        <v>91.77361963190184</v>
      </c>
      <c r="E15" s="21">
        <v>83.37808219178082</v>
      </c>
      <c r="F15" s="19">
        <f t="shared" si="5"/>
        <v>88.09266948906144</v>
      </c>
      <c r="G15" s="19">
        <f t="shared" si="0"/>
        <v>61.664868642343</v>
      </c>
      <c r="H15" s="20"/>
      <c r="I15" s="30"/>
      <c r="J15" s="31"/>
      <c r="K15" s="20"/>
      <c r="L15" s="20">
        <v>-4</v>
      </c>
      <c r="M15" s="20"/>
      <c r="N15" s="30"/>
      <c r="O15" s="30">
        <v>-2</v>
      </c>
      <c r="P15" s="20"/>
      <c r="Q15" s="44">
        <f t="shared" si="1"/>
        <v>-6</v>
      </c>
      <c r="R15" s="45">
        <f t="shared" si="2"/>
        <v>28.2</v>
      </c>
      <c r="S15" s="30"/>
      <c r="T15" s="45">
        <f t="shared" si="3"/>
        <v>89.864868642343</v>
      </c>
      <c r="U15" s="46">
        <v>97.68409090909091</v>
      </c>
      <c r="V15" s="47">
        <f t="shared" si="4"/>
        <v>91.42871309569259</v>
      </c>
    </row>
    <row r="16" spans="1:22" s="1" customFormat="1" ht="30" customHeight="1">
      <c r="A16" s="18" t="s">
        <v>40</v>
      </c>
      <c r="B16" s="21">
        <v>92.56387959866221</v>
      </c>
      <c r="C16" s="21">
        <v>89.9590909090909</v>
      </c>
      <c r="D16" s="21">
        <v>96.41840490797546</v>
      </c>
      <c r="E16" s="21">
        <v>82.95068493150684</v>
      </c>
      <c r="F16" s="19">
        <f t="shared" si="5"/>
        <v>90.47301508680884</v>
      </c>
      <c r="G16" s="19">
        <f t="shared" si="0"/>
        <v>63.331110560766184</v>
      </c>
      <c r="H16" s="20"/>
      <c r="I16" s="30"/>
      <c r="J16" s="31"/>
      <c r="K16" s="20"/>
      <c r="L16" s="20">
        <v>-2</v>
      </c>
      <c r="M16" s="20"/>
      <c r="N16" s="30"/>
      <c r="O16" s="30"/>
      <c r="P16" s="20">
        <v>4</v>
      </c>
      <c r="Q16" s="44">
        <f t="shared" si="1"/>
        <v>2</v>
      </c>
      <c r="R16" s="45">
        <f t="shared" si="2"/>
        <v>30.6</v>
      </c>
      <c r="S16" s="30"/>
      <c r="T16" s="45">
        <f t="shared" si="3"/>
        <v>93.93111056076619</v>
      </c>
      <c r="U16" s="46">
        <v>95.8784090909091</v>
      </c>
      <c r="V16" s="47">
        <f t="shared" si="4"/>
        <v>94.32057026679476</v>
      </c>
    </row>
    <row r="17" spans="1:22" s="1" customFormat="1" ht="27" customHeight="1">
      <c r="A17" s="18" t="s">
        <v>41</v>
      </c>
      <c r="B17" s="21">
        <v>91.45468227424749</v>
      </c>
      <c r="C17" s="21">
        <v>87.51249999999999</v>
      </c>
      <c r="D17" s="21">
        <v>97.84110429447853</v>
      </c>
      <c r="E17" s="21">
        <v>94.43287671232876</v>
      </c>
      <c r="F17" s="19">
        <f t="shared" si="5"/>
        <v>92.81029082026369</v>
      </c>
      <c r="G17" s="19">
        <f t="shared" si="0"/>
        <v>64.96720357418458</v>
      </c>
      <c r="H17" s="20"/>
      <c r="I17" s="30"/>
      <c r="J17" s="31"/>
      <c r="K17" s="20"/>
      <c r="L17" s="20"/>
      <c r="M17" s="20"/>
      <c r="N17" s="30"/>
      <c r="O17" s="30"/>
      <c r="P17" s="20">
        <v>4</v>
      </c>
      <c r="Q17" s="44">
        <f t="shared" si="1"/>
        <v>4</v>
      </c>
      <c r="R17" s="45">
        <f t="shared" si="2"/>
        <v>31.2</v>
      </c>
      <c r="S17" s="30"/>
      <c r="T17" s="45">
        <f t="shared" si="3"/>
        <v>96.16720357418458</v>
      </c>
      <c r="U17" s="46">
        <v>98.05340909090908</v>
      </c>
      <c r="V17" s="47">
        <f t="shared" si="4"/>
        <v>96.54444467752948</v>
      </c>
    </row>
    <row r="18" spans="1:22" s="1" customFormat="1" ht="27" customHeight="1">
      <c r="A18" s="18" t="s">
        <v>42</v>
      </c>
      <c r="B18" s="21">
        <v>88.03996655518395</v>
      </c>
      <c r="C18" s="21">
        <v>84.54431818181817</v>
      </c>
      <c r="D18" s="21">
        <v>92.31411042944785</v>
      </c>
      <c r="E18" s="21">
        <v>81.4931506849315</v>
      </c>
      <c r="F18" s="19">
        <f t="shared" si="5"/>
        <v>86.59788646284537</v>
      </c>
      <c r="G18" s="19">
        <f t="shared" si="0"/>
        <v>60.618520523991755</v>
      </c>
      <c r="H18" s="20"/>
      <c r="I18" s="30"/>
      <c r="J18" s="31"/>
      <c r="K18" s="20"/>
      <c r="L18" s="20"/>
      <c r="M18" s="20"/>
      <c r="N18" s="30"/>
      <c r="O18" s="30"/>
      <c r="P18" s="20"/>
      <c r="Q18" s="44">
        <f t="shared" si="1"/>
        <v>0</v>
      </c>
      <c r="R18" s="45">
        <f t="shared" si="2"/>
        <v>30</v>
      </c>
      <c r="S18" s="30"/>
      <c r="T18" s="45">
        <f t="shared" si="3"/>
        <v>90.61852052399175</v>
      </c>
      <c r="U18" s="46">
        <v>98.16590909090908</v>
      </c>
      <c r="V18" s="47">
        <f t="shared" si="4"/>
        <v>92.12799823737521</v>
      </c>
    </row>
    <row r="19" spans="1:22" s="1" customFormat="1" ht="24.75" customHeight="1">
      <c r="A19" s="22" t="s">
        <v>43</v>
      </c>
      <c r="B19" s="23">
        <v>83.75351170568563</v>
      </c>
      <c r="C19" s="23">
        <v>90.48068181818181</v>
      </c>
      <c r="D19" s="23">
        <v>92.9276073619632</v>
      </c>
      <c r="E19" s="23">
        <v>78.75342465753425</v>
      </c>
      <c r="F19" s="24">
        <f t="shared" si="5"/>
        <v>86.47880638584122</v>
      </c>
      <c r="G19" s="24">
        <f t="shared" si="0"/>
        <v>60.53516447008885</v>
      </c>
      <c r="H19" s="25"/>
      <c r="I19" s="34"/>
      <c r="J19" s="35"/>
      <c r="K19" s="25"/>
      <c r="L19" s="25"/>
      <c r="M19" s="25"/>
      <c r="N19" s="34"/>
      <c r="O19" s="34"/>
      <c r="P19" s="25">
        <v>2</v>
      </c>
      <c r="Q19" s="48">
        <f t="shared" si="1"/>
        <v>2</v>
      </c>
      <c r="R19" s="49">
        <f t="shared" si="2"/>
        <v>30.6</v>
      </c>
      <c r="S19" s="34"/>
      <c r="T19" s="49">
        <f t="shared" si="3"/>
        <v>91.13516447008885</v>
      </c>
      <c r="U19" s="50">
        <v>97.34772727272727</v>
      </c>
      <c r="V19" s="51">
        <f t="shared" si="4"/>
        <v>92.37767703061654</v>
      </c>
    </row>
  </sheetData>
  <sheetProtection/>
  <mergeCells count="21">
    <mergeCell ref="A1:T1"/>
    <mergeCell ref="A2:G2"/>
    <mergeCell ref="K2:T2"/>
    <mergeCell ref="B3:G3"/>
    <mergeCell ref="H3:R3"/>
    <mergeCell ref="H4:K4"/>
    <mergeCell ref="L4:N4"/>
    <mergeCell ref="O4:P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S3:S5"/>
    <mergeCell ref="T3:T5"/>
    <mergeCell ref="U3:U5"/>
    <mergeCell ref="V3:V5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2022-01-25T07:55:31Z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C2911043AC2A4E448E872841DE88B858</vt:lpwstr>
  </property>
</Properties>
</file>